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su\Desktop\"/>
    </mc:Choice>
  </mc:AlternateContent>
  <xr:revisionPtr revIDLastSave="0" documentId="8_{7F037004-48DB-4815-9776-CAF14F9F7731}" xr6:coauthVersionLast="47" xr6:coauthVersionMax="47" xr10:uidLastSave="{00000000-0000-0000-0000-000000000000}"/>
  <bookViews>
    <workbookView xWindow="3180" yWindow="345" windowWidth="23100" windowHeight="15540" xr2:uid="{A6A358F9-87AC-4A94-9F33-451F27E02CE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B32" i="1"/>
  <c r="B31" i="1"/>
  <c r="B30" i="1"/>
  <c r="B29" i="1"/>
  <c r="B28" i="1"/>
  <c r="F17" i="1" l="1"/>
  <c r="F19" i="1"/>
  <c r="F13" i="1"/>
  <c r="F14" i="1"/>
  <c r="F3" i="1"/>
  <c r="F15" i="1"/>
  <c r="F22" i="1"/>
  <c r="F23" i="1"/>
  <c r="F6" i="1"/>
  <c r="F18" i="1"/>
  <c r="F7" i="1"/>
  <c r="F8" i="1"/>
  <c r="F20" i="1"/>
  <c r="F9" i="1"/>
  <c r="F21" i="1"/>
  <c r="F10" i="1"/>
  <c r="F11" i="1"/>
  <c r="F12" i="1"/>
  <c r="F24" i="1"/>
  <c r="F4" i="1"/>
  <c r="F16" i="1"/>
  <c r="F5" i="1"/>
</calcChain>
</file>

<file path=xl/sharedStrings.xml><?xml version="1.0" encoding="utf-8"?>
<sst xmlns="http://schemas.openxmlformats.org/spreadsheetml/2006/main" count="41" uniqueCount="40">
  <si>
    <t>Standard IMO</t>
    <phoneticPr fontId="3"/>
  </si>
  <si>
    <t>Sample</t>
    <phoneticPr fontId="3"/>
  </si>
  <si>
    <t>IMO</t>
    <phoneticPr fontId="3"/>
  </si>
  <si>
    <t>m/z</t>
    <phoneticPr fontId="3"/>
  </si>
  <si>
    <t>Elution Time</t>
    <phoneticPr fontId="3"/>
  </si>
  <si>
    <t>Glucose Unit</t>
    <phoneticPr fontId="3"/>
  </si>
  <si>
    <t>259.13 H+</t>
    <phoneticPr fontId="3"/>
  </si>
  <si>
    <t>421.18 H+</t>
    <phoneticPr fontId="3"/>
  </si>
  <si>
    <t>583.23 H+</t>
    <phoneticPr fontId="3"/>
  </si>
  <si>
    <t>745.29 H+</t>
    <phoneticPr fontId="3"/>
  </si>
  <si>
    <t>907.34 H+</t>
    <phoneticPr fontId="3"/>
  </si>
  <si>
    <t>1069.39 H+</t>
    <phoneticPr fontId="3"/>
  </si>
  <si>
    <t>1231.45 H+</t>
    <phoneticPr fontId="3"/>
  </si>
  <si>
    <t>1393.50 H+</t>
    <phoneticPr fontId="3"/>
  </si>
  <si>
    <t>1555.55 H+</t>
    <phoneticPr fontId="3"/>
  </si>
  <si>
    <t>859.31 2H+</t>
    <phoneticPr fontId="3"/>
  </si>
  <si>
    <t>940.33 2H+</t>
    <phoneticPr fontId="3"/>
  </si>
  <si>
    <t>1021.36 2H+</t>
    <phoneticPr fontId="3"/>
  </si>
  <si>
    <t>1102.39 2H+</t>
    <phoneticPr fontId="3"/>
  </si>
  <si>
    <t>1183.41 2H+</t>
    <phoneticPr fontId="3"/>
  </si>
  <si>
    <t>1264.44 2H+</t>
    <phoneticPr fontId="3"/>
  </si>
  <si>
    <t>1345.46 2H+</t>
    <phoneticPr fontId="3"/>
  </si>
  <si>
    <t>1426.49 2H+</t>
    <phoneticPr fontId="3"/>
  </si>
  <si>
    <t>1507.52 2H+</t>
    <phoneticPr fontId="3"/>
  </si>
  <si>
    <t>1588.54 2H+</t>
    <phoneticPr fontId="3"/>
  </si>
  <si>
    <t>1669.57 2H+</t>
    <phoneticPr fontId="3"/>
  </si>
  <si>
    <t>1750.60 2H+</t>
    <phoneticPr fontId="3"/>
  </si>
  <si>
    <t>1831.62 2H+</t>
    <phoneticPr fontId="3"/>
  </si>
  <si>
    <t>使用法</t>
    <rPh sb="0" eb="3">
      <t>シヨウホウ</t>
    </rPh>
    <phoneticPr fontId="3"/>
  </si>
  <si>
    <t>coefficients of the fitted curve</t>
    <phoneticPr fontId="3"/>
  </si>
  <si>
    <t>１．IMOの溶出時間を1～22merまで入力する（カラムC）</t>
    <rPh sb="6" eb="8">
      <t>ヨウシュツ</t>
    </rPh>
    <rPh sb="8" eb="10">
      <t>ジカン</t>
    </rPh>
    <rPh sb="20" eb="22">
      <t>ニュウリョク</t>
    </rPh>
    <phoneticPr fontId="3"/>
  </si>
  <si>
    <t>a</t>
    <phoneticPr fontId="3"/>
  </si>
  <si>
    <t>２．IMOのデータ数が少ない場合は、空白にする。</t>
    <rPh sb="9" eb="10">
      <t>スウ</t>
    </rPh>
    <rPh sb="11" eb="12">
      <t>スク</t>
    </rPh>
    <rPh sb="14" eb="16">
      <t>バアイ</t>
    </rPh>
    <rPh sb="18" eb="20">
      <t>クウハク</t>
    </rPh>
    <phoneticPr fontId="3"/>
  </si>
  <si>
    <t>b</t>
    <phoneticPr fontId="3"/>
  </si>
  <si>
    <t>３．入力確認のため、逸脱したデータの有無を右上の近似曲線の図で確認する。</t>
    <rPh sb="2" eb="4">
      <t>ニュウリョク</t>
    </rPh>
    <rPh sb="4" eb="6">
      <t>カクニン</t>
    </rPh>
    <rPh sb="10" eb="12">
      <t>イツダツ</t>
    </rPh>
    <rPh sb="18" eb="20">
      <t>ウム</t>
    </rPh>
    <rPh sb="21" eb="23">
      <t>ミギウエ</t>
    </rPh>
    <rPh sb="31" eb="33">
      <t>カクニン</t>
    </rPh>
    <phoneticPr fontId="3"/>
  </si>
  <si>
    <t>c</t>
    <phoneticPr fontId="3"/>
  </si>
  <si>
    <t>４．サンプルの溶出時間を入力する（カラムE）と右隣のカラムにサイズ値が表示される（カラムF）</t>
    <rPh sb="7" eb="9">
      <t>ヨウシュツ</t>
    </rPh>
    <rPh sb="9" eb="11">
      <t>ジカン</t>
    </rPh>
    <rPh sb="12" eb="14">
      <t>ニュウリョク</t>
    </rPh>
    <rPh sb="23" eb="25">
      <t>ミギドナリ</t>
    </rPh>
    <rPh sb="33" eb="34">
      <t>チ</t>
    </rPh>
    <rPh sb="35" eb="37">
      <t>ヒョウジ</t>
    </rPh>
    <phoneticPr fontId="3"/>
  </si>
  <si>
    <t>d</t>
    <phoneticPr fontId="3"/>
  </si>
  <si>
    <t>e</t>
    <phoneticPr fontId="3"/>
  </si>
  <si>
    <t>f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</si>
</sst>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00_ "/>
    <numFmt numFmtId="178" formatCode="0.00_ "/>
  </numFmts>
  <fonts count="4" x14ac:knownFonts="1">
    <font>
      <sz val="11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74999237037263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right" vertical="center"/>
      <protection locked="0"/>
    </xf>
    <xf numFmtId="177" fontId="0" fillId="2" borderId="6" xfId="0" applyNumberFormat="1" applyFill="1" applyBorder="1" applyProtection="1">
      <alignment vertical="center"/>
      <protection locked="0"/>
    </xf>
    <xf numFmtId="177" fontId="0" fillId="2" borderId="7" xfId="0" applyNumberFormat="1" applyFill="1" applyBorder="1" applyProtection="1">
      <alignment vertical="center"/>
      <protection locked="0"/>
    </xf>
    <xf numFmtId="178" fontId="0" fillId="3" borderId="6" xfId="0" applyNumberFormat="1" applyFill="1" applyBorder="1">
      <alignment vertical="center"/>
    </xf>
    <xf numFmtId="177" fontId="0" fillId="2" borderId="8" xfId="0" applyNumberFormat="1" applyFill="1" applyBorder="1" applyProtection="1">
      <alignment vertical="center"/>
      <protection locked="0"/>
    </xf>
    <xf numFmtId="177" fontId="0" fillId="2" borderId="9" xfId="0" applyNumberFormat="1" applyFill="1" applyBorder="1" applyProtection="1">
      <alignment vertical="center"/>
      <protection locked="0"/>
    </xf>
    <xf numFmtId="178" fontId="0" fillId="3" borderId="8" xfId="0" applyNumberFormat="1" applyFill="1" applyBorder="1">
      <alignment vertical="center"/>
    </xf>
    <xf numFmtId="176" fontId="1" fillId="0" borderId="10" xfId="0" applyNumberFormat="1" applyFont="1" applyBorder="1" applyAlignment="1">
      <alignment horizontal="center" vertical="center"/>
    </xf>
    <xf numFmtId="177" fontId="0" fillId="2" borderId="11" xfId="0" applyNumberFormat="1" applyFill="1" applyBorder="1" applyProtection="1">
      <alignment vertical="center"/>
      <protection locked="0"/>
    </xf>
    <xf numFmtId="178" fontId="0" fillId="3" borderId="11" xfId="0" applyNumberFormat="1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標準曲線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poly"/>
            <c:order val="5"/>
            <c:dispRSqr val="0"/>
            <c:dispEq val="1"/>
            <c:trendlineLbl>
              <c:layout>
                <c:manualLayout>
                  <c:x val="3.0774444333698782E-2"/>
                  <c:y val="-5.3669028871391078E-2"/>
                </c:manualLayout>
              </c:layout>
              <c:numFmt formatCode="0.00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Sheet1!$C$3:$C$24</c:f>
              <c:numCache>
                <c:formatCode>0.000_ </c:formatCode>
                <c:ptCount val="22"/>
              </c:numCache>
            </c:numRef>
          </c:xVal>
          <c:yVal>
            <c:numRef>
              <c:f>Sheet1!$A$3:$A$24</c:f>
              <c:numCache>
                <c:formatCode>0_ 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AA-4741-8296-09AA44629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085448"/>
        <c:axId val="158085840"/>
      </c:scatterChart>
      <c:valAx>
        <c:axId val="158085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8085840"/>
        <c:crosses val="autoZero"/>
        <c:crossBetween val="midCat"/>
      </c:valAx>
      <c:valAx>
        <c:axId val="15808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8085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2</xdr:row>
      <xdr:rowOff>114300</xdr:rowOff>
    </xdr:from>
    <xdr:to>
      <xdr:col>13</xdr:col>
      <xdr:colOff>581025</xdr:colOff>
      <xdr:row>18</xdr:row>
      <xdr:rowOff>114300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490089-F283-4831-B893-03688AC95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use_brain\m_bra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O"/>
      <sheetName val="data"/>
      <sheetName val="2D-MAP"/>
      <sheetName val="2D-MAP2"/>
    </sheetNames>
    <sheetDataSet>
      <sheetData sheetId="0">
        <row r="3">
          <cell r="A3">
            <v>1</v>
          </cell>
          <cell r="C3">
            <v>5.24</v>
          </cell>
        </row>
        <row r="4">
          <cell r="A4">
            <v>2</v>
          </cell>
          <cell r="C4">
            <v>6.75</v>
          </cell>
        </row>
        <row r="5">
          <cell r="A5">
            <v>3</v>
          </cell>
          <cell r="C5">
            <v>11.49</v>
          </cell>
        </row>
        <row r="6">
          <cell r="A6">
            <v>4</v>
          </cell>
          <cell r="C6">
            <v>16.37</v>
          </cell>
        </row>
        <row r="7">
          <cell r="A7">
            <v>5</v>
          </cell>
          <cell r="C7">
            <v>22.5</v>
          </cell>
        </row>
        <row r="8">
          <cell r="A8">
            <v>6</v>
          </cell>
          <cell r="C8">
            <v>28.1</v>
          </cell>
        </row>
        <row r="9">
          <cell r="A9">
            <v>7</v>
          </cell>
          <cell r="C9">
            <v>33.11</v>
          </cell>
        </row>
        <row r="10">
          <cell r="A10">
            <v>8</v>
          </cell>
          <cell r="C10">
            <v>37.69</v>
          </cell>
        </row>
        <row r="11">
          <cell r="A11">
            <v>9</v>
          </cell>
          <cell r="C11">
            <v>41.63</v>
          </cell>
        </row>
        <row r="12">
          <cell r="A12">
            <v>10</v>
          </cell>
          <cell r="C12">
            <v>44.9</v>
          </cell>
        </row>
        <row r="13">
          <cell r="A13">
            <v>11</v>
          </cell>
          <cell r="C13">
            <v>47.85</v>
          </cell>
        </row>
        <row r="14">
          <cell r="A14">
            <v>12</v>
          </cell>
          <cell r="C14">
            <v>50.5</v>
          </cell>
        </row>
        <row r="15">
          <cell r="A15">
            <v>13</v>
          </cell>
          <cell r="C15">
            <v>53.17</v>
          </cell>
        </row>
        <row r="16">
          <cell r="A16">
            <v>14</v>
          </cell>
          <cell r="C16">
            <v>56.03</v>
          </cell>
        </row>
        <row r="17">
          <cell r="A17">
            <v>15</v>
          </cell>
          <cell r="C17">
            <v>58.62</v>
          </cell>
        </row>
        <row r="18">
          <cell r="A18">
            <v>16</v>
          </cell>
          <cell r="C18">
            <v>61.07</v>
          </cell>
        </row>
        <row r="19">
          <cell r="A19">
            <v>17</v>
          </cell>
          <cell r="C19">
            <v>63.41</v>
          </cell>
        </row>
        <row r="20">
          <cell r="A20">
            <v>18</v>
          </cell>
          <cell r="C20">
            <v>65.73</v>
          </cell>
        </row>
        <row r="21">
          <cell r="A21">
            <v>19</v>
          </cell>
          <cell r="C21">
            <v>67.77</v>
          </cell>
        </row>
        <row r="22">
          <cell r="A22">
            <v>20</v>
          </cell>
          <cell r="C22">
            <v>69.510000000000005</v>
          </cell>
        </row>
        <row r="23">
          <cell r="A23">
            <v>21</v>
          </cell>
          <cell r="C23">
            <v>71.17</v>
          </cell>
        </row>
        <row r="24">
          <cell r="A24">
            <v>22</v>
          </cell>
          <cell r="C24">
            <v>72.349999999999994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C4829-FC65-479C-B199-6643ECF1A6B7}">
  <dimension ref="A1:F33"/>
  <sheetViews>
    <sheetView tabSelected="1" workbookViewId="0">
      <selection activeCell="C3" sqref="C3:C24"/>
    </sheetView>
  </sheetViews>
  <sheetFormatPr defaultColWidth="8.875" defaultRowHeight="18.75" x14ac:dyDescent="0.4"/>
  <cols>
    <col min="1" max="1" width="11.5" customWidth="1"/>
    <col min="2" max="2" width="14.125" customWidth="1"/>
    <col min="3" max="3" width="13.375" bestFit="1" customWidth="1"/>
    <col min="4" max="4" width="4.125" customWidth="1"/>
    <col min="5" max="5" width="13.75" customWidth="1"/>
    <col min="6" max="6" width="14" bestFit="1" customWidth="1"/>
    <col min="16" max="16" width="20.125" customWidth="1"/>
  </cols>
  <sheetData>
    <row r="1" spans="1:6" x14ac:dyDescent="0.4">
      <c r="A1" s="1" t="s">
        <v>0</v>
      </c>
      <c r="B1" s="2"/>
      <c r="E1" s="1" t="s">
        <v>1</v>
      </c>
      <c r="F1" s="2"/>
    </row>
    <row r="2" spans="1:6" ht="19.5" thickBot="1" x14ac:dyDescent="0.45">
      <c r="A2" s="3" t="s">
        <v>2</v>
      </c>
      <c r="B2" s="4" t="s">
        <v>3</v>
      </c>
      <c r="C2" s="5" t="s">
        <v>4</v>
      </c>
      <c r="E2" s="6" t="s">
        <v>4</v>
      </c>
      <c r="F2" s="7" t="s">
        <v>5</v>
      </c>
    </row>
    <row r="3" spans="1:6" x14ac:dyDescent="0.4">
      <c r="A3" s="8">
        <v>1</v>
      </c>
      <c r="B3" s="9" t="s">
        <v>6</v>
      </c>
      <c r="C3" s="10"/>
      <c r="E3" s="11"/>
      <c r="F3" s="12">
        <f>B28*E3^5+B29*E3^4+B30*E3^3+B31*E3^2+B32*E3+B33</f>
        <v>11.5</v>
      </c>
    </row>
    <row r="4" spans="1:6" x14ac:dyDescent="0.4">
      <c r="A4" s="8">
        <v>2</v>
      </c>
      <c r="B4" s="9" t="s">
        <v>7</v>
      </c>
      <c r="C4" s="13"/>
      <c r="E4" s="14"/>
      <c r="F4" s="15">
        <f>B28*E4^5+B29*E4^4+B30*E4^3+B31*E4^2+B32*E4+B33</f>
        <v>11.5</v>
      </c>
    </row>
    <row r="5" spans="1:6" x14ac:dyDescent="0.4">
      <c r="A5" s="8">
        <v>3</v>
      </c>
      <c r="B5" s="9" t="s">
        <v>8</v>
      </c>
      <c r="C5" s="13"/>
      <c r="E5" s="14"/>
      <c r="F5" s="15">
        <f>B28*E5^5+B29*E5^4+B30*E5^3+B31*E5^2+B32*E5+B33</f>
        <v>11.5</v>
      </c>
    </row>
    <row r="6" spans="1:6" x14ac:dyDescent="0.4">
      <c r="A6" s="8">
        <v>4</v>
      </c>
      <c r="B6" s="9" t="s">
        <v>9</v>
      </c>
      <c r="C6" s="13"/>
      <c r="E6" s="14"/>
      <c r="F6" s="15">
        <f>B28*E6^5+B29*E6^4+B30*E6^3+B31*E6^2+B32*E6+B33</f>
        <v>11.5</v>
      </c>
    </row>
    <row r="7" spans="1:6" x14ac:dyDescent="0.4">
      <c r="A7" s="8">
        <v>5</v>
      </c>
      <c r="B7" s="9" t="s">
        <v>10</v>
      </c>
      <c r="C7" s="13"/>
      <c r="E7" s="14"/>
      <c r="F7" s="15">
        <f>B28*E7^5+B29*E7^4+B30*E7^3+B31*E7^2+B32*E7+B33</f>
        <v>11.5</v>
      </c>
    </row>
    <row r="8" spans="1:6" x14ac:dyDescent="0.4">
      <c r="A8" s="8">
        <v>6</v>
      </c>
      <c r="B8" s="9" t="s">
        <v>11</v>
      </c>
      <c r="C8" s="13"/>
      <c r="E8" s="14"/>
      <c r="F8" s="15">
        <f>B28*E8^5+B29*E8^4+B30*E8^3+B31*E8^2+B32*E8+B33</f>
        <v>11.5</v>
      </c>
    </row>
    <row r="9" spans="1:6" x14ac:dyDescent="0.4">
      <c r="A9" s="8">
        <v>7</v>
      </c>
      <c r="B9" s="9" t="s">
        <v>12</v>
      </c>
      <c r="C9" s="13"/>
      <c r="E9" s="14"/>
      <c r="F9" s="15">
        <f>B28*E9^5+B29*E9^4+B30*E9^3+B31*E9^2+B32*E9+B33</f>
        <v>11.5</v>
      </c>
    </row>
    <row r="10" spans="1:6" x14ac:dyDescent="0.4">
      <c r="A10" s="8">
        <v>8</v>
      </c>
      <c r="B10" s="9" t="s">
        <v>13</v>
      </c>
      <c r="C10" s="13"/>
      <c r="E10" s="14"/>
      <c r="F10" s="15">
        <f>B28*E10^5+B29*E10^4+B30*E10^3+B31*E10^2+B32*E10+B33</f>
        <v>11.5</v>
      </c>
    </row>
    <row r="11" spans="1:6" x14ac:dyDescent="0.4">
      <c r="A11" s="8">
        <v>9</v>
      </c>
      <c r="B11" s="9" t="s">
        <v>14</v>
      </c>
      <c r="C11" s="13"/>
      <c r="E11" s="14"/>
      <c r="F11" s="15">
        <f>B28*E11^5+B29*E11^4+B30*E11^3+B31*E11^2+B32*E11+B33</f>
        <v>11.5</v>
      </c>
    </row>
    <row r="12" spans="1:6" x14ac:dyDescent="0.4">
      <c r="A12" s="8">
        <v>10</v>
      </c>
      <c r="B12" s="9" t="s">
        <v>15</v>
      </c>
      <c r="C12" s="13"/>
      <c r="E12" s="14"/>
      <c r="F12" s="15">
        <f>B28*E12^5+B29*E12^4+B30*E12^3+B31*E12^2+B32*E12+B33</f>
        <v>11.5</v>
      </c>
    </row>
    <row r="13" spans="1:6" x14ac:dyDescent="0.4">
      <c r="A13" s="8">
        <v>11</v>
      </c>
      <c r="B13" s="9" t="s">
        <v>16</v>
      </c>
      <c r="C13" s="13"/>
      <c r="E13" s="14"/>
      <c r="F13" s="15">
        <f>B28*E13^5+B29*E13^4+B30*E13^3+B31*E13^2+B32*E13+B33</f>
        <v>11.5</v>
      </c>
    </row>
    <row r="14" spans="1:6" x14ac:dyDescent="0.4">
      <c r="A14" s="8">
        <v>12</v>
      </c>
      <c r="B14" s="9" t="s">
        <v>17</v>
      </c>
      <c r="C14" s="13"/>
      <c r="E14" s="14"/>
      <c r="F14" s="15">
        <f>B28*E14^5+B29*E14^4+B30*E14^3+B31*E14^2+B32*E14+B33</f>
        <v>11.5</v>
      </c>
    </row>
    <row r="15" spans="1:6" x14ac:dyDescent="0.4">
      <c r="A15" s="8">
        <v>13</v>
      </c>
      <c r="B15" s="9" t="s">
        <v>18</v>
      </c>
      <c r="C15" s="13"/>
      <c r="E15" s="14"/>
      <c r="F15" s="15">
        <f>B28*E15^5+B29*E15^4+B30*E15^3+B31*E15^2+B32*E15+B33</f>
        <v>11.5</v>
      </c>
    </row>
    <row r="16" spans="1:6" x14ac:dyDescent="0.4">
      <c r="A16" s="8">
        <v>14</v>
      </c>
      <c r="B16" s="9" t="s">
        <v>19</v>
      </c>
      <c r="C16" s="13"/>
      <c r="E16" s="14"/>
      <c r="F16" s="15">
        <f>B28*E16^5+B29*E16^4+B30*E16^3+B31*E16^2+B32*E16+B33</f>
        <v>11.5</v>
      </c>
    </row>
    <row r="17" spans="1:6" x14ac:dyDescent="0.4">
      <c r="A17" s="8">
        <v>15</v>
      </c>
      <c r="B17" s="9" t="s">
        <v>20</v>
      </c>
      <c r="C17" s="13"/>
      <c r="E17" s="14"/>
      <c r="F17" s="15">
        <f>B28*E17^5+B29*E17^4+B30*E17^3+B31*E17^2+B32*E17+B33</f>
        <v>11.5</v>
      </c>
    </row>
    <row r="18" spans="1:6" x14ac:dyDescent="0.4">
      <c r="A18" s="8">
        <v>16</v>
      </c>
      <c r="B18" s="9" t="s">
        <v>21</v>
      </c>
      <c r="C18" s="13"/>
      <c r="E18" s="14"/>
      <c r="F18" s="15">
        <f>B28*E18^5+B29*E18^4+B30*E18^3+B31*E18^2+B32*E18+B33</f>
        <v>11.5</v>
      </c>
    </row>
    <row r="19" spans="1:6" x14ac:dyDescent="0.4">
      <c r="A19" s="8">
        <v>17</v>
      </c>
      <c r="B19" s="9" t="s">
        <v>22</v>
      </c>
      <c r="C19" s="13"/>
      <c r="E19" s="14"/>
      <c r="F19" s="15">
        <f>B28*E19^5+B29*E19^4+B30*E19^3+B31*E19^2+B32*E19+B33</f>
        <v>11.5</v>
      </c>
    </row>
    <row r="20" spans="1:6" x14ac:dyDescent="0.4">
      <c r="A20" s="16">
        <v>18</v>
      </c>
      <c r="B20" s="9" t="s">
        <v>23</v>
      </c>
      <c r="C20" s="13"/>
      <c r="E20" s="13"/>
      <c r="F20" s="15">
        <f>B28*E20^5+B29*E20^4+B30*E20^3+B31*E20^2+B32*E20+B33</f>
        <v>11.5</v>
      </c>
    </row>
    <row r="21" spans="1:6" x14ac:dyDescent="0.4">
      <c r="A21" s="8">
        <v>19</v>
      </c>
      <c r="B21" s="9" t="s">
        <v>24</v>
      </c>
      <c r="C21" s="13"/>
      <c r="E21" s="14"/>
      <c r="F21" s="15">
        <f>B28*E21^5+B29*E21^4+B30*E21^3+B31*E21^2+B32*E21+B33</f>
        <v>11.5</v>
      </c>
    </row>
    <row r="22" spans="1:6" x14ac:dyDescent="0.4">
      <c r="A22" s="8">
        <v>20</v>
      </c>
      <c r="B22" s="9" t="s">
        <v>25</v>
      </c>
      <c r="C22" s="13"/>
      <c r="E22" s="14"/>
      <c r="F22" s="15">
        <f>B28*E22^5+B29*E22^4+B30*E22^3+B31*E22^2+B32*E22+B33</f>
        <v>11.5</v>
      </c>
    </row>
    <row r="23" spans="1:6" x14ac:dyDescent="0.4">
      <c r="A23" s="8">
        <v>21</v>
      </c>
      <c r="B23" s="9" t="s">
        <v>26</v>
      </c>
      <c r="C23" s="13"/>
      <c r="E23" s="14"/>
      <c r="F23" s="15">
        <f>B28*E23^5+B29*E23^4+B30*E23^3+B31*E23^2+B32*E23+B33</f>
        <v>11.5</v>
      </c>
    </row>
    <row r="24" spans="1:6" ht="19.5" thickBot="1" x14ac:dyDescent="0.45">
      <c r="A24" s="8">
        <v>22</v>
      </c>
      <c r="B24" s="9" t="s">
        <v>27</v>
      </c>
      <c r="C24" s="17"/>
      <c r="E24" s="17"/>
      <c r="F24" s="18">
        <f>B28*E24^5+B29*E24^4+B30*E24^3+B31*E24^2+B32*E24+B33</f>
        <v>11.5</v>
      </c>
    </row>
    <row r="25" spans="1:6" x14ac:dyDescent="0.4">
      <c r="B25" s="19"/>
      <c r="C25" s="19"/>
      <c r="E25" s="19"/>
      <c r="F25" s="20"/>
    </row>
    <row r="26" spans="1:6" x14ac:dyDescent="0.4">
      <c r="E26" t="s">
        <v>28</v>
      </c>
    </row>
    <row r="27" spans="1:6" x14ac:dyDescent="0.4">
      <c r="A27" s="21" t="s">
        <v>29</v>
      </c>
      <c r="B27" s="21"/>
      <c r="E27" t="s">
        <v>30</v>
      </c>
    </row>
    <row r="28" spans="1:6" x14ac:dyDescent="0.4">
      <c r="A28" s="22" t="s">
        <v>31</v>
      </c>
      <c r="B28" s="21">
        <f>INDEX(LINEST(A3:A24,C3:C24^{1,2,3,4,5}),1,1)</f>
        <v>0</v>
      </c>
      <c r="E28" t="s">
        <v>32</v>
      </c>
    </row>
    <row r="29" spans="1:6" x14ac:dyDescent="0.4">
      <c r="A29" s="22" t="s">
        <v>33</v>
      </c>
      <c r="B29" s="21">
        <f>INDEX(LINEST(A3:A24,C3:C24^{1,2,3,4,5}),1,2)</f>
        <v>0</v>
      </c>
      <c r="E29" t="s">
        <v>34</v>
      </c>
    </row>
    <row r="30" spans="1:6" x14ac:dyDescent="0.4">
      <c r="A30" s="22" t="s">
        <v>35</v>
      </c>
      <c r="B30" s="21">
        <f>INDEX(LINEST(A3:A24,C3:C24^{1,2,3,4,5}),1,3)</f>
        <v>0</v>
      </c>
      <c r="E30" t="s">
        <v>36</v>
      </c>
    </row>
    <row r="31" spans="1:6" x14ac:dyDescent="0.4">
      <c r="A31" s="22" t="s">
        <v>37</v>
      </c>
      <c r="B31" s="21">
        <f>INDEX(LINEST(A3:A24,C3:C24^{1,2,3,4,5}),1,4)</f>
        <v>0</v>
      </c>
    </row>
    <row r="32" spans="1:6" x14ac:dyDescent="0.4">
      <c r="A32" s="22" t="s">
        <v>38</v>
      </c>
      <c r="B32" s="21">
        <f>INDEX(LINEST(A3:A24,C3:C24^{1,2,3,4,5}),1,5)</f>
        <v>0</v>
      </c>
    </row>
    <row r="33" spans="1:2" x14ac:dyDescent="0.4">
      <c r="A33" s="22" t="s">
        <v>39</v>
      </c>
      <c r="B33" s="21">
        <f>INDEX(LINEST(A3:A24,C3:C24^{1,2,3,4,5}),1,6)</f>
        <v>11.5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長束俊治</dc:creator>
  <cp:lastModifiedBy>長束俊治</cp:lastModifiedBy>
  <dcterms:created xsi:type="dcterms:W3CDTF">2025-08-01T03:37:04Z</dcterms:created>
  <dcterms:modified xsi:type="dcterms:W3CDTF">2025-08-01T03:45:21Z</dcterms:modified>
</cp:coreProperties>
</file>